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ILES_WEB\"/>
    </mc:Choice>
  </mc:AlternateContent>
  <xr:revisionPtr revIDLastSave="0" documentId="13_ncr:1_{632F5251-1F01-4DA7-9FEC-2FAF5B4B066A}" xr6:coauthVersionLast="47" xr6:coauthVersionMax="47" xr10:uidLastSave="{00000000-0000-0000-0000-000000000000}"/>
  <bookViews>
    <workbookView xWindow="-108" yWindow="-108" windowWidth="30936" windowHeight="16896" xr2:uid="{E149C5C8-3F5A-4338-AB14-2F2FBD4D8E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" l="1"/>
  <c r="L26" i="1"/>
  <c r="K26" i="1" a="1"/>
  <c r="K26" i="1" s="1"/>
  <c r="J26" i="1" a="1"/>
  <c r="J26" i="1" s="1"/>
  <c r="I26" i="1" a="1"/>
  <c r="I26" i="1" s="1"/>
  <c r="H26" i="1" a="1"/>
  <c r="H26" i="1" s="1"/>
  <c r="G26" i="1" a="1"/>
  <c r="G26" i="1" s="1"/>
  <c r="F26" i="1" a="1"/>
  <c r="F26" i="1" s="1"/>
  <c r="E26" i="1" a="1"/>
  <c r="E26" i="1" s="1"/>
  <c r="D26" i="1" a="1"/>
  <c r="D26" i="1" s="1"/>
  <c r="L2" i="1"/>
  <c r="C26" i="1" s="1" a="1"/>
  <c r="C26" i="1" s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B20" i="1"/>
  <c r="B14" i="1"/>
  <c r="B10" i="1"/>
  <c r="B11" i="1"/>
  <c r="B4" i="1"/>
  <c r="B8" i="1"/>
  <c r="B7" i="1"/>
  <c r="B2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<sst xmlns="http://schemas.openxmlformats.org/spreadsheetml/2006/main" count="36" uniqueCount="36">
  <si>
    <t>Termék</t>
  </si>
  <si>
    <t>Ár</t>
  </si>
  <si>
    <t>Barna rum</t>
  </si>
  <si>
    <t>Tofu</t>
  </si>
  <si>
    <t>Voda</t>
  </si>
  <si>
    <t>Kave</t>
  </si>
  <si>
    <t>Popcorn</t>
  </si>
  <si>
    <t>KOROL Vodka</t>
  </si>
  <si>
    <t>Szörpök</t>
  </si>
  <si>
    <t>Wok zöldség 1</t>
  </si>
  <si>
    <t>Pri püré</t>
  </si>
  <si>
    <t>Müzlik</t>
  </si>
  <si>
    <t>Pari darabolt</t>
  </si>
  <si>
    <t>Pariszósz</t>
  </si>
  <si>
    <t>Rizs</t>
  </si>
  <si>
    <t>Fokhagyma</t>
  </si>
  <si>
    <t>Wok zöldség 2</t>
  </si>
  <si>
    <t>Trappista</t>
  </si>
  <si>
    <t>Lasagna</t>
  </si>
  <si>
    <t>Zöldség mix (3)</t>
  </si>
  <si>
    <t>Spagetti</t>
  </si>
  <si>
    <t>Kakaóscsiga</t>
  </si>
  <si>
    <t>mákos búrkifli?</t>
  </si>
  <si>
    <t>vörösh</t>
  </si>
  <si>
    <t>Gyömbér</t>
  </si>
  <si>
    <t>Meow</t>
  </si>
  <si>
    <t>Gergő</t>
  </si>
  <si>
    <t>Bagyi</t>
  </si>
  <si>
    <t>Dóri</t>
  </si>
  <si>
    <t>Panni</t>
  </si>
  <si>
    <t>Kornél</t>
  </si>
  <si>
    <t>Nóri</t>
  </si>
  <si>
    <t>Boldi</t>
  </si>
  <si>
    <t>András</t>
  </si>
  <si>
    <t>Csoki tekercs 3db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</si>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</sst>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0" xfId="0" applyNumberFormat="1"/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border outline="0">
        <bottom style="medium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8704351-2DCA-4806-83C8-BE158CF22EC5}" name="Table2" displayName="Table2" ref="A1:L26" totalsRowCount="1" headerRowBorderDxfId="7" tableBorderDxfId="8">
  <autoFilter ref="A1:L25" xr:uid="{08704351-2DCA-4806-83C8-BE158CF22EC5}"/>
  <tableColumns count="12">
    <tableColumn id="1" xr3:uid="{B09E5728-144C-4C4E-B6D1-0DF85E8B3EB9}" name="Termék"/>
    <tableColumn id="2" xr3:uid="{8EBE6453-E773-42F6-9942-51C602C5A377}" name="Ár" totalsRowFunction="sum"/>
    <tableColumn id="3" xr3:uid="{359A3FFF-EDA8-4772-A490-86D9F390C9A4}" name="Meow" totalsRowFunction="custom">
      <totalsRowFormula array="1">SUM(IFERROR(Table2[Meow]/Table2[Összesen],0)*Table2[Ár])</totalsRowFormula>
    </tableColumn>
    <tableColumn id="4" xr3:uid="{A9FD42CB-25D0-4CD8-81F8-C3013BA2220E}" name="Gergő" totalsRowFunction="custom">
      <totalsRowFormula array="1">SUM(IFERROR(Table2[Gergő]/Table2[Összesen],0)*Table2[Ár])</totalsRowFormula>
    </tableColumn>
    <tableColumn id="5" xr3:uid="{3C6F9900-8244-4719-B676-6D338B186646}" name="Bagyi" totalsRowFunction="custom">
      <totalsRowFormula array="1">SUM(IFERROR(Table2[Bagyi]/Table2[Összesen],0)*Table2[Ár])</totalsRowFormula>
    </tableColumn>
    <tableColumn id="6" xr3:uid="{92D68C43-CCA0-4F1C-886B-3CE976D07361}" name="Dóri" totalsRowFunction="custom">
      <totalsRowFormula array="1">SUM(IFERROR(Table2[Dóri]/Table2[Összesen],0)*Table2[Ár])</totalsRowFormula>
    </tableColumn>
    <tableColumn id="7" xr3:uid="{1F12D06E-689D-4285-AE8F-2BCF9989E257}" name="Panni" totalsRowFunction="custom">
      <totalsRowFormula array="1">SUM(IFERROR(Table2[Panni]/Table2[Összesen],0)*Table2[Ár])</totalsRowFormula>
    </tableColumn>
    <tableColumn id="8" xr3:uid="{6C7200FA-02E7-4346-A311-BA66BC2FC8C0}" name="Kornél" totalsRowFunction="custom">
      <totalsRowFormula array="1">SUM(IFERROR(Table2[Kornél]/Table2[Összesen],0)*Table2[Ár])</totalsRowFormula>
    </tableColumn>
    <tableColumn id="9" xr3:uid="{532E8659-9E0F-4253-B758-01B20A6812B8}" name="Nóri" totalsRowFunction="custom">
      <totalsRowFormula array="1">SUM(IFERROR(Table2[Nóri]/Table2[Összesen],0)*Table2[Ár])</totalsRowFormula>
    </tableColumn>
    <tableColumn id="10" xr3:uid="{788BC3A4-2CDE-4492-A32E-3EF6CE43B3E9}" name="Boldi" totalsRowFunction="custom">
      <totalsRowFormula array="1">SUM(IFERROR(Table2[Boldi]/Table2[Összesen],0)*Table2[Ár])</totalsRowFormula>
    </tableColumn>
    <tableColumn id="11" xr3:uid="{9847093F-E799-44AB-8843-24F934F65B6B}" name="András" totalsRowFunction="custom">
      <totalsRowFormula array="1">SUM(IFERROR(Table2[András]/Table2[Összesen],0)*Table2[Ár])</totalsRowFormula>
    </tableColumn>
    <tableColumn id="12" xr3:uid="{A0E1D14E-4197-454E-8121-8D34EAF5D724}" name="Összesen" totalsRowFunction="custom" dataDxfId="6" totalsRowDxfId="5">
      <calculatedColumnFormula>SUM(Table2[[#This Row],[Meow]:[András]])</calculatedColumnFormula>
      <totalsRowFormula>SUM(Table2[[#Totals],[Meow]:[András]])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44B7A-E7F0-4CF1-98E3-8BB8B90AE22E}">
  <dimension ref="A1:L26"/>
  <sheetViews>
    <sheetView tabSelected="1" workbookViewId="0">
      <selection activeCell="O7" sqref="O7"/>
    </sheetView>
  </sheetViews>
  <sheetFormatPr defaultRowHeight="14.4" x14ac:dyDescent="0.3"/>
  <cols>
    <col min="1" max="1" width="25.77734375" customWidth="1"/>
    <col min="12" max="12" width="11.109375" bestFit="1" customWidth="1"/>
  </cols>
  <sheetData>
    <row r="1" spans="1:12" ht="15" thickBot="1" x14ac:dyDescent="0.35">
      <c r="A1" s="4" t="s">
        <v>0</v>
      </c>
      <c r="B1" s="4" t="s">
        <v>1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  <c r="I1" s="4" t="s">
        <v>31</v>
      </c>
      <c r="J1" s="4" t="s">
        <v>32</v>
      </c>
      <c r="K1" s="4" t="s">
        <v>33</v>
      </c>
      <c r="L1" s="4" t="s">
        <v>35</v>
      </c>
    </row>
    <row r="2" spans="1:12" x14ac:dyDescent="0.3">
      <c r="A2" s="1" t="s">
        <v>3</v>
      </c>
      <c r="B2" s="1">
        <f>2*680</f>
        <v>1360</v>
      </c>
      <c r="L2">
        <f>SUM(Table2[[#This Row],[Meow]:[András]])</f>
        <v>0</v>
      </c>
    </row>
    <row r="3" spans="1:12" x14ac:dyDescent="0.3">
      <c r="A3" s="2" t="s">
        <v>2</v>
      </c>
      <c r="B3" s="2">
        <v>3699</v>
      </c>
      <c r="L3">
        <f>SUM(Table2[[#This Row],[Meow]:[András]])</f>
        <v>0</v>
      </c>
    </row>
    <row r="4" spans="1:12" x14ac:dyDescent="0.3">
      <c r="A4" s="2" t="s">
        <v>8</v>
      </c>
      <c r="B4" s="2">
        <f>2*799</f>
        <v>1598</v>
      </c>
      <c r="L4">
        <f>SUM(Table2[[#This Row],[Meow]:[András]])</f>
        <v>0</v>
      </c>
    </row>
    <row r="5" spans="1:12" x14ac:dyDescent="0.3">
      <c r="A5" s="2" t="s">
        <v>4</v>
      </c>
      <c r="B5" s="2">
        <v>1949</v>
      </c>
      <c r="L5">
        <f>SUM(Table2[[#This Row],[Meow]:[András]])</f>
        <v>0</v>
      </c>
    </row>
    <row r="6" spans="1:12" x14ac:dyDescent="0.3">
      <c r="A6" s="2" t="s">
        <v>5</v>
      </c>
      <c r="B6" s="2">
        <v>1149</v>
      </c>
      <c r="L6">
        <f>SUM(Table2[[#This Row],[Meow]:[András]])</f>
        <v>0</v>
      </c>
    </row>
    <row r="7" spans="1:12" x14ac:dyDescent="0.3">
      <c r="A7" s="2" t="s">
        <v>6</v>
      </c>
      <c r="B7" s="2">
        <f>2*499</f>
        <v>998</v>
      </c>
      <c r="L7">
        <f>SUM(Table2[[#This Row],[Meow]:[András]])</f>
        <v>0</v>
      </c>
    </row>
    <row r="8" spans="1:12" x14ac:dyDescent="0.3">
      <c r="A8" s="2" t="s">
        <v>7</v>
      </c>
      <c r="B8" s="2">
        <f>3*(3299+50)</f>
        <v>10047</v>
      </c>
      <c r="L8">
        <f>SUM(Table2[[#This Row],[Meow]:[András]])</f>
        <v>0</v>
      </c>
    </row>
    <row r="9" spans="1:12" x14ac:dyDescent="0.3">
      <c r="A9" s="2" t="s">
        <v>9</v>
      </c>
      <c r="B9" s="2">
        <v>699</v>
      </c>
      <c r="L9">
        <f>SUM(Table2[[#This Row],[Meow]:[András]])</f>
        <v>0</v>
      </c>
    </row>
    <row r="10" spans="1:12" x14ac:dyDescent="0.3">
      <c r="A10" s="2" t="s">
        <v>10</v>
      </c>
      <c r="B10" s="2">
        <f>2*339</f>
        <v>678</v>
      </c>
      <c r="L10">
        <f>SUM(Table2[[#This Row],[Meow]:[András]])</f>
        <v>0</v>
      </c>
    </row>
    <row r="11" spans="1:12" x14ac:dyDescent="0.3">
      <c r="A11" s="2" t="s">
        <v>11</v>
      </c>
      <c r="B11" s="2">
        <f>2*979+899</f>
        <v>2857</v>
      </c>
      <c r="L11">
        <f>SUM(Table2[[#This Row],[Meow]:[András]])</f>
        <v>0</v>
      </c>
    </row>
    <row r="12" spans="1:12" x14ac:dyDescent="0.3">
      <c r="A12" s="2" t="s">
        <v>12</v>
      </c>
      <c r="B12" s="2">
        <v>369</v>
      </c>
      <c r="L12">
        <f>SUM(Table2[[#This Row],[Meow]:[András]])</f>
        <v>0</v>
      </c>
    </row>
    <row r="13" spans="1:12" x14ac:dyDescent="0.3">
      <c r="A13" s="2" t="s">
        <v>13</v>
      </c>
      <c r="B13" s="2">
        <v>289</v>
      </c>
      <c r="L13">
        <f>SUM(Table2[[#This Row],[Meow]:[András]])</f>
        <v>0</v>
      </c>
    </row>
    <row r="14" spans="1:12" x14ac:dyDescent="0.3">
      <c r="A14" s="2" t="s">
        <v>14</v>
      </c>
      <c r="B14" s="2">
        <f>2*649</f>
        <v>1298</v>
      </c>
      <c r="L14">
        <f>SUM(Table2[[#This Row],[Meow]:[András]])</f>
        <v>0</v>
      </c>
    </row>
    <row r="15" spans="1:12" x14ac:dyDescent="0.3">
      <c r="A15" s="2" t="s">
        <v>15</v>
      </c>
      <c r="B15" s="2">
        <v>310</v>
      </c>
      <c r="L15">
        <f>SUM(Table2[[#This Row],[Meow]:[András]])</f>
        <v>0</v>
      </c>
    </row>
    <row r="16" spans="1:12" x14ac:dyDescent="0.3">
      <c r="A16" s="2" t="s">
        <v>16</v>
      </c>
      <c r="B16" s="2">
        <v>699</v>
      </c>
      <c r="L16">
        <f>SUM(Table2[[#This Row],[Meow]:[András]])</f>
        <v>0</v>
      </c>
    </row>
    <row r="17" spans="1:12" x14ac:dyDescent="0.3">
      <c r="A17" s="2" t="s">
        <v>17</v>
      </c>
      <c r="B17" s="2">
        <v>1899</v>
      </c>
      <c r="L17">
        <f>SUM(Table2[[#This Row],[Meow]:[András]])</f>
        <v>0</v>
      </c>
    </row>
    <row r="18" spans="1:12" x14ac:dyDescent="0.3">
      <c r="A18" s="2" t="s">
        <v>18</v>
      </c>
      <c r="B18" s="2">
        <v>2399</v>
      </c>
      <c r="L18">
        <f>SUM(Table2[[#This Row],[Meow]:[András]])</f>
        <v>0</v>
      </c>
    </row>
    <row r="19" spans="1:12" x14ac:dyDescent="0.3">
      <c r="A19" s="2" t="s">
        <v>19</v>
      </c>
      <c r="B19" s="2">
        <v>999</v>
      </c>
      <c r="L19">
        <f>SUM(Table2[[#This Row],[Meow]:[András]])</f>
        <v>0</v>
      </c>
    </row>
    <row r="20" spans="1:12" x14ac:dyDescent="0.3">
      <c r="A20" s="2" t="s">
        <v>20</v>
      </c>
      <c r="B20" s="2">
        <f>4*485</f>
        <v>1940</v>
      </c>
      <c r="L20">
        <f>SUM(Table2[[#This Row],[Meow]:[András]])</f>
        <v>0</v>
      </c>
    </row>
    <row r="21" spans="1:12" x14ac:dyDescent="0.3">
      <c r="A21" s="2" t="s">
        <v>34</v>
      </c>
      <c r="B21" s="2">
        <v>417</v>
      </c>
      <c r="C21">
        <v>2</v>
      </c>
      <c r="D21">
        <v>1</v>
      </c>
      <c r="L21">
        <f>SUM(Table2[[#This Row],[Meow]:[András]])</f>
        <v>3</v>
      </c>
    </row>
    <row r="22" spans="1:12" x14ac:dyDescent="0.3">
      <c r="A22" s="2" t="s">
        <v>21</v>
      </c>
      <c r="B22" s="2">
        <v>189</v>
      </c>
      <c r="L22">
        <f>SUM(Table2[[#This Row],[Meow]:[András]])</f>
        <v>0</v>
      </c>
    </row>
    <row r="23" spans="1:12" x14ac:dyDescent="0.3">
      <c r="A23" s="2" t="s">
        <v>22</v>
      </c>
      <c r="B23" s="2">
        <v>239</v>
      </c>
      <c r="L23">
        <f>SUM(Table2[[#This Row],[Meow]:[András]])</f>
        <v>0</v>
      </c>
    </row>
    <row r="24" spans="1:12" x14ac:dyDescent="0.3">
      <c r="A24" s="2" t="s">
        <v>23</v>
      </c>
      <c r="B24" s="2">
        <v>589</v>
      </c>
      <c r="L24">
        <f>SUM(Table2[[#This Row],[Meow]:[András]])</f>
        <v>0</v>
      </c>
    </row>
    <row r="25" spans="1:12" x14ac:dyDescent="0.3">
      <c r="A25" s="3" t="s">
        <v>24</v>
      </c>
      <c r="B25" s="3">
        <v>197</v>
      </c>
      <c r="L25">
        <f>SUM(Table2[[#This Row],[Meow]:[András]])</f>
        <v>0</v>
      </c>
    </row>
    <row r="26" spans="1:12" x14ac:dyDescent="0.3">
      <c r="B26">
        <f>SUBTOTAL(109,Table2[Ár])</f>
        <v>36867</v>
      </c>
      <c r="C26" cm="1">
        <f t="array" ref="C26">SUM(IFERROR(Table2[Meow]/Table2[Összesen],0)*Table2[Ár])</f>
        <v>278</v>
      </c>
      <c r="D26" cm="1">
        <f t="array" ref="D26">SUM(IFERROR(Table2[Gergő]/Table2[Összesen],0)*Table2[Ár])</f>
        <v>139</v>
      </c>
      <c r="E26" cm="1">
        <f t="array" ref="E26">SUM(IFERROR(Table2[Bagyi]/Table2[Összesen],0)*Table2[Ár])</f>
        <v>0</v>
      </c>
      <c r="F26" cm="1">
        <f t="array" ref="F26">SUM(IFERROR(Table2[Dóri]/Table2[Összesen],0)*Table2[Ár])</f>
        <v>0</v>
      </c>
      <c r="G26" cm="1">
        <f t="array" ref="G26">SUM(IFERROR(Table2[Panni]/Table2[Összesen],0)*Table2[Ár])</f>
        <v>0</v>
      </c>
      <c r="H26" cm="1">
        <f t="array" ref="H26">SUM(IFERROR(Table2[Kornél]/Table2[Összesen],0)*Table2[Ár])</f>
        <v>0</v>
      </c>
      <c r="I26" cm="1">
        <f t="array" ref="I26">SUM(IFERROR(Table2[Nóri]/Table2[Összesen],0)*Table2[Ár])</f>
        <v>0</v>
      </c>
      <c r="J26" cm="1">
        <f t="array" ref="J26">SUM(IFERROR(Table2[Boldi]/Table2[Összesen],0)*Table2[Ár])</f>
        <v>0</v>
      </c>
      <c r="K26" cm="1">
        <f t="array" ref="K26">SUM(IFERROR(Table2[András]/Table2[Összesen],0)*Table2[Ár])</f>
        <v>0</v>
      </c>
      <c r="L26" s="5">
        <f>SUM(Table2[[#Totals],[Meow]:[András]])</f>
        <v>417</v>
      </c>
    </row>
  </sheetData>
  <conditionalFormatting sqref="L2:L25">
    <cfRule type="cellIs" dxfId="3" priority="2" operator="equal">
      <formula>0</formula>
    </cfRule>
  </conditionalFormatting>
  <conditionalFormatting sqref="L26">
    <cfRule type="cellIs" dxfId="2" priority="1" operator="notEqual">
      <formula>$B$26</formula>
    </cfRule>
  </conditionalFormatting>
  <dataValidations count="1">
    <dataValidation type="whole" allowBlank="1" showInputMessage="1" showErrorMessage="1" sqref="C2:K25" xr:uid="{8265D5A2-1D58-47DB-A901-D108AADBF099}">
      <formula1>0</formula1>
      <formula2>69</formula2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Szabó-Galiba Máté</dc:creator>
  <cp:lastModifiedBy>Szabó-Galiba Máté</cp:lastModifiedBy>
  <dcterms:created xsi:type="dcterms:W3CDTF">2024-08-26T20:14:43Z</dcterms:created>
  <dcterms:modified xsi:type="dcterms:W3CDTF">2024-08-26T20:37:04Z</dcterms:modified>
</cp:coreProperties>
</file>